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0" yWindow="830" windowWidth="14580" windowHeight="4020"/>
  </bookViews>
  <sheets>
    <sheet name="wskaźnik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V8" i="1" l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</calcChain>
</file>

<file path=xl/sharedStrings.xml><?xml version="1.0" encoding="utf-8"?>
<sst xmlns="http://schemas.openxmlformats.org/spreadsheetml/2006/main" count="56" uniqueCount="52">
  <si>
    <t>GRUPA KAPITAŁOWA CYFROWY POLSAT S.A.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</si>
  <si>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</si>
  <si>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</si>
  <si>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</si>
  <si>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</si>
  <si>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</si>
  <si>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</si>
  <si>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</si>
  <si>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</si>
  <si>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</si>
  <si>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</si>
  <si>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</si>
  <si>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</si>
  <si>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</si>
  <si>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</si>
  <si>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</si>
  <si>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</si>
  <si>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</si>
  <si>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</si>
  <si>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</si>
  <si>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</si>
  <si>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</si>
  <si>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</si>
  <si>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</si>
  <si>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</si>
  <si>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</si>
  <si>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</si>
  <si>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</si>
  <si>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</si>
  <si>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WSKAŹNIKI FINANSOWE</t>
  </si>
  <si>
    <r>
      <t xml:space="preserve">Q1'17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</si>
  <si>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</si>
  <si>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</si>
  <si>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</si>
  <si>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</si>
  <si>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</si>
  <si>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</si>
  <si>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</si>
  <si>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</si>
  <si>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</si>
  <si>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</si>
  <si>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</si>
  <si>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</si>
  <si>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</si>
  <si>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</si>
  <si>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</si>
  <si>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</si>
  <si>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</si>
  <si>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</si>
  <si>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</si>
  <si>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</si>
  <si>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Grupa Netia konsolidowana od 22 maja 2018 roku.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</si>
</sst>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(* #,##0.00_);_(* \(#,##0.00\);_(* &quot;-&quot;??_);_(@_)"/>
    <numFmt numFmtId="167" formatCode="_-* #,##0.00\ [$€-1]_-;\-* #,##0.00\ [$€-1]_-;_-* &quot;-&quot;??\ [$€-1]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8" fillId="5" borderId="0" xfId="1" applyNumberFormat="1" applyFont="1" applyFill="1" applyBorder="1" applyAlignment="1">
      <alignment horizontal="center" vertical="center"/>
    </xf>
    <xf numFmtId="164" fontId="8" fillId="5" borderId="8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5" borderId="0" xfId="1" applyNumberFormat="1" applyFont="1" applyFill="1" applyBorder="1" applyAlignment="1">
      <alignment horizontal="center" vertical="center"/>
    </xf>
    <xf numFmtId="165" fontId="8" fillId="5" borderId="8" xfId="1" applyNumberFormat="1" applyFont="1" applyFill="1" applyBorder="1" applyAlignment="1">
      <alignment horizontal="center" vertical="center"/>
    </xf>
    <xf numFmtId="165" fontId="8" fillId="5" borderId="7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11" xfId="1" applyNumberFormat="1" applyFont="1" applyFill="1" applyBorder="1" applyAlignment="1">
      <alignment horizontal="center" vertical="center"/>
    </xf>
    <xf numFmtId="164" fontId="8" fillId="5" borderId="10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Fill="1"/>
    <xf numFmtId="49" fontId="11" fillId="0" borderId="0" xfId="0" applyNumberFormat="1" applyFont="1" applyFill="1"/>
  </cellXfs>
  <cellStyles count="7">
    <cellStyle name="Dziesiętny 2" xfId="2"/>
    <cellStyle name="Normalny" xfId="0" builtinId="0"/>
    <cellStyle name="Normalny 2" xfId="3"/>
    <cellStyle name="Normalny 2 2 3" xfId="4"/>
    <cellStyle name="Normalny 66" xfId="5"/>
    <cellStyle name="Procentowy 2" xfId="1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5">
          <cell r="N5">
            <v>1745.9</v>
          </cell>
          <cell r="O5">
            <v>2419.6</v>
          </cell>
          <cell r="P5">
            <v>2521.1000000000004</v>
          </cell>
          <cell r="Q5">
            <v>7409.9</v>
          </cell>
          <cell r="R5">
            <v>2329</v>
          </cell>
          <cell r="S5">
            <v>2469.1999999999998</v>
          </cell>
          <cell r="T5">
            <v>2414.8999999999996</v>
          </cell>
          <cell r="U5">
            <v>2609.9</v>
          </cell>
          <cell r="V5">
            <v>9823</v>
          </cell>
          <cell r="W5">
            <v>2364</v>
          </cell>
          <cell r="X5">
            <v>2442.9</v>
          </cell>
          <cell r="Y5">
            <v>2387.8000000000002</v>
          </cell>
          <cell r="Z5">
            <v>2535.1</v>
          </cell>
          <cell r="AA5">
            <v>9729.7999999999993</v>
          </cell>
          <cell r="AB5">
            <v>2388.6</v>
          </cell>
          <cell r="AC5">
            <v>2469.9</v>
          </cell>
          <cell r="AD5">
            <v>2390.9</v>
          </cell>
          <cell r="AE5">
            <v>2579.1999999999998</v>
          </cell>
          <cell r="AF5">
            <v>9828.6</v>
          </cell>
          <cell r="AM5">
            <v>2345.9</v>
          </cell>
          <cell r="AN5">
            <v>2603.1999999999998</v>
          </cell>
          <cell r="AO5">
            <v>2735</v>
          </cell>
        </row>
        <row r="27">
          <cell r="N27">
            <v>132.09999999999991</v>
          </cell>
          <cell r="O27">
            <v>48.199999999999683</v>
          </cell>
          <cell r="P27">
            <v>14.000000000000773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  <cell r="U27">
            <v>185.60000000000036</v>
          </cell>
          <cell r="V27">
            <v>1163.3999999999994</v>
          </cell>
          <cell r="W27">
            <v>178.50000000000006</v>
          </cell>
          <cell r="X27">
            <v>230.90000000000015</v>
          </cell>
          <cell r="Y27">
            <v>269.80000000000041</v>
          </cell>
          <cell r="Z27">
            <v>341.79999999999995</v>
          </cell>
          <cell r="AA27">
            <v>1021.0000000000001</v>
          </cell>
          <cell r="AB27">
            <v>271.40000000000032</v>
          </cell>
          <cell r="AC27">
            <v>281.69999999999993</v>
          </cell>
          <cell r="AD27">
            <v>234.90000000000003</v>
          </cell>
          <cell r="AE27">
            <v>157.20000000000005</v>
          </cell>
          <cell r="AF27">
            <v>945.20000000000073</v>
          </cell>
          <cell r="AM27">
            <v>292.2</v>
          </cell>
          <cell r="AN27">
            <v>231.39999999999981</v>
          </cell>
          <cell r="AO27">
            <v>227.0999999999998</v>
          </cell>
        </row>
        <row r="32">
          <cell r="N32">
            <v>0.40603700097370976</v>
          </cell>
          <cell r="O32">
            <v>0.37613655149611497</v>
          </cell>
          <cell r="P32">
            <v>0.33211693308476481</v>
          </cell>
          <cell r="Q32">
            <v>0.36954614772129168</v>
          </cell>
          <cell r="R32">
            <v>0.38497209102619145</v>
          </cell>
          <cell r="S32">
            <v>0.39567471245747615</v>
          </cell>
          <cell r="T32">
            <v>0.3852747525777464</v>
          </cell>
          <cell r="U32">
            <v>0.33759914172956829</v>
          </cell>
          <cell r="V32">
            <v>0.37515015779293487</v>
          </cell>
          <cell r="W32">
            <v>0.35807952622673433</v>
          </cell>
          <cell r="X32">
            <v>0.3827418232428671</v>
          </cell>
          <cell r="Y32">
            <v>0.4007873356227491</v>
          </cell>
          <cell r="Z32">
            <v>0.35592284328034396</v>
          </cell>
          <cell r="AA32">
            <v>0.37419063084544396</v>
          </cell>
          <cell r="AB32">
            <v>0.38914008205643491</v>
          </cell>
          <cell r="AC32">
            <v>0.39017773998947319</v>
          </cell>
          <cell r="AD32">
            <v>0.35597473754653058</v>
          </cell>
          <cell r="AE32">
            <v>0.33836073200992561</v>
          </cell>
          <cell r="AF32">
            <v>0.36800765114054906</v>
          </cell>
          <cell r="AM32">
            <v>0.37938531054179631</v>
          </cell>
          <cell r="AN32">
            <v>0.36355255070682235</v>
          </cell>
          <cell r="AO32">
            <v>0.33638025594149901</v>
          </cell>
        </row>
      </sheetData>
      <sheetData sheetId="1">
        <row r="34">
          <cell r="AA34">
            <v>4435.3</v>
          </cell>
          <cell r="AB34">
            <v>3899.7999999999997</v>
          </cell>
          <cell r="AC34">
            <v>3982.6</v>
          </cell>
          <cell r="AD34">
            <v>3956.9</v>
          </cell>
          <cell r="AE34">
            <v>4274.2</v>
          </cell>
          <cell r="AF34">
            <v>3747.2000000000003</v>
          </cell>
          <cell r="AG34">
            <v>4228.8999999999987</v>
          </cell>
          <cell r="AH34">
            <v>3866.0000000000005</v>
          </cell>
          <cell r="AI34">
            <v>3203.3</v>
          </cell>
          <cell r="AJ34">
            <v>3445.5000000000005</v>
          </cell>
          <cell r="AK34">
            <v>3770.3999999999992</v>
          </cell>
          <cell r="AL34">
            <v>3911.1000000000004</v>
          </cell>
          <cell r="AM34">
            <v>3862.9</v>
          </cell>
          <cell r="AN34">
            <v>3676.6</v>
          </cell>
          <cell r="AO34">
            <v>3931.5</v>
          </cell>
          <cell r="AP34">
            <v>4363.8</v>
          </cell>
          <cell r="AQ34">
            <v>4827.2</v>
          </cell>
          <cell r="AR34">
            <v>5300.0000000000009</v>
          </cell>
        </row>
        <row r="35">
          <cell r="AA35">
            <v>27827.1</v>
          </cell>
          <cell r="AB35">
            <v>27481.199999999997</v>
          </cell>
          <cell r="AC35">
            <v>27338.699999999997</v>
          </cell>
          <cell r="AD35">
            <v>27088.9</v>
          </cell>
          <cell r="AE35">
            <v>27141.8</v>
          </cell>
          <cell r="AF35">
            <v>26143.5</v>
          </cell>
          <cell r="AG35">
            <v>26490.099999999995</v>
          </cell>
          <cell r="AH35">
            <v>28355.499999999996</v>
          </cell>
          <cell r="AI35">
            <v>27581.1</v>
          </cell>
          <cell r="AJ35">
            <v>27493.100000000002</v>
          </cell>
          <cell r="AK35">
            <v>27729.299999999996</v>
          </cell>
          <cell r="AL35">
            <v>27553.199999999997</v>
          </cell>
          <cell r="AM35">
            <v>27317.5</v>
          </cell>
          <cell r="AN35">
            <v>26892.599999999995</v>
          </cell>
          <cell r="AO35">
            <v>27756</v>
          </cell>
          <cell r="AP35">
            <v>27894.399999999998</v>
          </cell>
          <cell r="AQ35">
            <v>29751.599999999999</v>
          </cell>
          <cell r="AR35">
            <v>30395.3</v>
          </cell>
        </row>
        <row r="47">
          <cell r="AA47">
            <v>9091.7000000000007</v>
          </cell>
          <cell r="AB47">
            <v>9130.7000000000007</v>
          </cell>
          <cell r="AC47">
            <v>9078.2000000000007</v>
          </cell>
          <cell r="AD47">
            <v>9311.9</v>
          </cell>
          <cell r="AE47">
            <v>9557.8000000000011</v>
          </cell>
          <cell r="AF47">
            <v>10060</v>
          </cell>
          <cell r="AG47">
            <v>10250.1</v>
          </cell>
          <cell r="AH47">
            <v>10405.200000000001</v>
          </cell>
          <cell r="AI47">
            <v>10761.6</v>
          </cell>
          <cell r="AJ47">
            <v>11033.5</v>
          </cell>
          <cell r="AK47">
            <v>11377.6</v>
          </cell>
          <cell r="AL47">
            <v>11648.3</v>
          </cell>
          <cell r="AM47">
            <v>11725.1</v>
          </cell>
          <cell r="AN47">
            <v>11959.900000000001</v>
          </cell>
          <cell r="AO47">
            <v>12116.800000000001</v>
          </cell>
          <cell r="AP47">
            <v>12905</v>
          </cell>
          <cell r="AQ47">
            <v>13454</v>
          </cell>
          <cell r="AR47">
            <v>13681.3</v>
          </cell>
        </row>
        <row r="68">
          <cell r="AA68">
            <v>3990.3999999999992</v>
          </cell>
          <cell r="AB68">
            <v>4126.7</v>
          </cell>
          <cell r="AC68">
            <v>4167.2289934271712</v>
          </cell>
          <cell r="AD68">
            <v>4149.8</v>
          </cell>
          <cell r="AE68">
            <v>4244.8</v>
          </cell>
          <cell r="AF68">
            <v>7899.8</v>
          </cell>
          <cell r="AG68">
            <v>8466.5000000000018</v>
          </cell>
          <cell r="AH68">
            <v>4162.5999999999995</v>
          </cell>
          <cell r="AI68">
            <v>3503.3999999999996</v>
          </cell>
          <cell r="AJ68">
            <v>3454.8111532557077</v>
          </cell>
          <cell r="AK68">
            <v>3681.2000000000003</v>
          </cell>
          <cell r="AL68">
            <v>4366</v>
          </cell>
          <cell r="AM68">
            <v>4330.2</v>
          </cell>
          <cell r="AN68">
            <v>4036.3999999999996</v>
          </cell>
          <cell r="AO68">
            <v>3915.5000000000005</v>
          </cell>
          <cell r="AP68">
            <v>2927.4</v>
          </cell>
          <cell r="AQ68">
            <v>4236.8</v>
          </cell>
          <cell r="AR68">
            <v>4611.5</v>
          </cell>
        </row>
        <row r="69">
          <cell r="AA69">
            <v>18735.399999999998</v>
          </cell>
          <cell r="AB69">
            <v>18350.5</v>
          </cell>
          <cell r="AC69">
            <v>18260.528993427175</v>
          </cell>
          <cell r="AD69">
            <v>17777</v>
          </cell>
          <cell r="AE69">
            <v>17584</v>
          </cell>
          <cell r="AF69">
            <v>16083.5</v>
          </cell>
          <cell r="AG69">
            <v>16240.000000000002</v>
          </cell>
          <cell r="AH69">
            <v>17950.3</v>
          </cell>
          <cell r="AI69">
            <v>16819.5</v>
          </cell>
          <cell r="AJ69">
            <v>16459.611153255708</v>
          </cell>
          <cell r="AK69">
            <v>16351.700000000003</v>
          </cell>
          <cell r="AL69">
            <v>15904.9</v>
          </cell>
          <cell r="AM69">
            <v>15592.399999999998</v>
          </cell>
          <cell r="AN69">
            <v>14932.699999999999</v>
          </cell>
          <cell r="AO69">
            <v>15639.2</v>
          </cell>
          <cell r="AP69">
            <v>14989.4</v>
          </cell>
          <cell r="AQ69">
            <v>16297.599999999999</v>
          </cell>
          <cell r="AR69">
            <v>16714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V18"/>
  <sheetViews>
    <sheetView showGridLines="0" tabSelected="1" zoomScaleNormal="100" zoomScaleSheetLayoutView="70" workbookViewId="0">
      <pane xSplit="1" topLeftCell="B1" activePane="topRight" state="frozen"/>
      <selection pane="topRight" activeCell="A2" sqref="A2:XFD2"/>
    </sheetView>
  </sheetViews>
  <sheetFormatPr defaultColWidth="9" defaultRowHeight="12" outlineLevelCol="1"/>
  <cols>
    <col min="1" max="1" width="35.5" style="2" customWidth="1"/>
    <col min="2" max="5" width="8.58203125" style="2" customWidth="1"/>
    <col min="6" max="9" width="8.58203125" style="2" hidden="1" customWidth="1" outlineLevel="1"/>
    <col min="10" max="10" width="8.58203125" style="2" customWidth="1" collapsed="1"/>
    <col min="11" max="14" width="8.58203125" style="2" hidden="1" customWidth="1" outlineLevel="1"/>
    <col min="15" max="15" width="8.58203125" style="2" customWidth="1" collapsed="1"/>
    <col min="16" max="19" width="8.58203125" style="2" hidden="1" customWidth="1" outlineLevel="1"/>
    <col min="20" max="20" width="8.58203125" style="2" customWidth="1" collapsed="1"/>
    <col min="21" max="40" width="8.58203125" style="2" customWidth="1"/>
    <col min="41" max="45" width="13.33203125" style="2" customWidth="1"/>
    <col min="46" max="46" width="14.33203125" style="2" customWidth="1"/>
    <col min="47" max="47" width="14.83203125" style="2" customWidth="1"/>
    <col min="48" max="48" width="18.58203125" style="2" customWidth="1"/>
    <col min="49" max="16384" width="9" style="2"/>
  </cols>
  <sheetData>
    <row r="1" spans="1:48" ht="28.5" customHeight="1" thickBot="1">
      <c r="A1" s="1" t="s">
        <v>0</v>
      </c>
    </row>
    <row r="2" spans="1:48" s="13" customFormat="1" ht="27" customHeight="1" thickBot="1">
      <c r="A2" s="3" t="s">
        <v>29</v>
      </c>
      <c r="B2" s="4">
        <v>2006</v>
      </c>
      <c r="C2" s="5">
        <v>2007</v>
      </c>
      <c r="D2" s="6">
        <v>2008</v>
      </c>
      <c r="E2" s="6">
        <v>2009</v>
      </c>
      <c r="F2" s="7" t="s">
        <v>1</v>
      </c>
      <c r="G2" s="8" t="s">
        <v>2</v>
      </c>
      <c r="H2" s="8" t="s">
        <v>3</v>
      </c>
      <c r="I2" s="8" t="s">
        <v>4</v>
      </c>
      <c r="J2" s="6">
        <v>2010</v>
      </c>
      <c r="K2" s="7" t="s">
        <v>5</v>
      </c>
      <c r="L2" s="8" t="s">
        <v>6</v>
      </c>
      <c r="M2" s="8" t="s">
        <v>7</v>
      </c>
      <c r="N2" s="8" t="s">
        <v>8</v>
      </c>
      <c r="O2" s="6">
        <v>2011</v>
      </c>
      <c r="P2" s="7" t="s">
        <v>9</v>
      </c>
      <c r="Q2" s="8" t="s">
        <v>10</v>
      </c>
      <c r="R2" s="8" t="s">
        <v>11</v>
      </c>
      <c r="S2" s="8" t="s">
        <v>12</v>
      </c>
      <c r="T2" s="6">
        <v>2012</v>
      </c>
      <c r="U2" s="7" t="s">
        <v>13</v>
      </c>
      <c r="V2" s="8" t="s">
        <v>14</v>
      </c>
      <c r="W2" s="8" t="s">
        <v>15</v>
      </c>
      <c r="X2" s="8" t="s">
        <v>16</v>
      </c>
      <c r="Y2" s="6">
        <v>2013</v>
      </c>
      <c r="Z2" s="7" t="s">
        <v>17</v>
      </c>
      <c r="AA2" s="8" t="s">
        <v>18</v>
      </c>
      <c r="AB2" s="8" t="s">
        <v>19</v>
      </c>
      <c r="AC2" s="9" t="s">
        <v>20</v>
      </c>
      <c r="AD2" s="6">
        <v>2014</v>
      </c>
      <c r="AE2" s="7" t="s">
        <v>21</v>
      </c>
      <c r="AF2" s="8" t="s">
        <v>22</v>
      </c>
      <c r="AG2" s="8" t="s">
        <v>23</v>
      </c>
      <c r="AH2" s="9" t="s">
        <v>24</v>
      </c>
      <c r="AI2" s="6">
        <v>2015</v>
      </c>
      <c r="AJ2" s="7" t="s">
        <v>25</v>
      </c>
      <c r="AK2" s="8" t="s">
        <v>26</v>
      </c>
      <c r="AL2" s="8" t="s">
        <v>27</v>
      </c>
      <c r="AM2" s="9" t="s">
        <v>28</v>
      </c>
      <c r="AN2" s="6">
        <v>2016</v>
      </c>
      <c r="AO2" s="10" t="s">
        <v>30</v>
      </c>
      <c r="AP2" s="10" t="s">
        <v>31</v>
      </c>
      <c r="AQ2" s="10" t="s">
        <v>32</v>
      </c>
      <c r="AR2" s="10" t="s">
        <v>33</v>
      </c>
      <c r="AS2" s="11" t="s">
        <v>34</v>
      </c>
      <c r="AT2" s="12" t="s">
        <v>35</v>
      </c>
      <c r="AU2" s="12" t="s">
        <v>36</v>
      </c>
      <c r="AV2" s="12" t="s">
        <v>37</v>
      </c>
    </row>
    <row r="3" spans="1:48" s="13" customFormat="1" ht="24" customHeight="1">
      <c r="A3" s="14" t="s">
        <v>38</v>
      </c>
      <c r="B3" s="15">
        <v>0.155</v>
      </c>
      <c r="C3" s="16">
        <v>0.21099999999999999</v>
      </c>
      <c r="D3" s="17">
        <v>0.317</v>
      </c>
      <c r="E3" s="16">
        <v>0.251</v>
      </c>
      <c r="F3" s="18">
        <v>0.32900000000000001</v>
      </c>
      <c r="G3" s="19">
        <v>0.29499999999999998</v>
      </c>
      <c r="H3" s="19">
        <v>0.28499999999999998</v>
      </c>
      <c r="I3" s="19">
        <v>0.191</v>
      </c>
      <c r="J3" s="17">
        <v>0.27500000000000002</v>
      </c>
      <c r="K3" s="18">
        <v>0.30870278738464518</v>
      </c>
      <c r="L3" s="19">
        <v>0.34613505621374752</v>
      </c>
      <c r="M3" s="19">
        <v>0.31878501150261895</v>
      </c>
      <c r="N3" s="19">
        <v>0.27406013939927337</v>
      </c>
      <c r="O3" s="17">
        <v>0.31073681541046316</v>
      </c>
      <c r="P3" s="18">
        <v>0.38466527099742531</v>
      </c>
      <c r="Q3" s="19">
        <v>0.3779041668709594</v>
      </c>
      <c r="R3" s="19">
        <v>0.4001250502295432</v>
      </c>
      <c r="S3" s="19">
        <v>0.32927622113037824</v>
      </c>
      <c r="T3" s="17">
        <v>0.37154971807437509</v>
      </c>
      <c r="U3" s="18">
        <v>0.3519157165072388</v>
      </c>
      <c r="V3" s="19">
        <v>0.34957890245592677</v>
      </c>
      <c r="W3" s="19">
        <v>0.3961214215056621</v>
      </c>
      <c r="X3" s="20">
        <v>0.34405245121739447</v>
      </c>
      <c r="Y3" s="17">
        <v>0.35944885852796471</v>
      </c>
      <c r="Z3" s="18">
        <v>0.38927182921261261</v>
      </c>
      <c r="AA3" s="19">
        <f>'[1]Rach. zysków i strat-nowy układ'!N32</f>
        <v>0.40603700097370976</v>
      </c>
      <c r="AB3" s="19">
        <f>'[1]Rach. zysków i strat-nowy układ'!O32</f>
        <v>0.37613655149611497</v>
      </c>
      <c r="AC3" s="20">
        <f>'[1]Rach. zysków i strat-nowy układ'!P32</f>
        <v>0.33211693308476481</v>
      </c>
      <c r="AD3" s="17">
        <f>'[1]Rach. zysków i strat-nowy układ'!Q32</f>
        <v>0.36954614772129168</v>
      </c>
      <c r="AE3" s="18">
        <f>'[1]Rach. zysków i strat-nowy układ'!R32</f>
        <v>0.38497209102619145</v>
      </c>
      <c r="AF3" s="19">
        <f>'[1]Rach. zysków i strat-nowy układ'!S32</f>
        <v>0.39567471245747615</v>
      </c>
      <c r="AG3" s="19">
        <f>'[1]Rach. zysków i strat-nowy układ'!T32</f>
        <v>0.3852747525777464</v>
      </c>
      <c r="AH3" s="20">
        <f>'[1]Rach. zysków i strat-nowy układ'!U32</f>
        <v>0.33759914172956829</v>
      </c>
      <c r="AI3" s="17">
        <f>'[1]Rach. zysków i strat-nowy układ'!V32</f>
        <v>0.37515015779293487</v>
      </c>
      <c r="AJ3" s="18">
        <f>'[1]Rach. zysków i strat-nowy układ'!W32</f>
        <v>0.35807952622673433</v>
      </c>
      <c r="AK3" s="19">
        <f>'[1]Rach. zysków i strat-nowy układ'!X32</f>
        <v>0.3827418232428671</v>
      </c>
      <c r="AL3" s="19">
        <f>'[1]Rach. zysków i strat-nowy układ'!Y32</f>
        <v>0.4007873356227491</v>
      </c>
      <c r="AM3" s="20">
        <f>'[1]Rach. zysków i strat-nowy układ'!Z32</f>
        <v>0.35592284328034396</v>
      </c>
      <c r="AN3" s="17">
        <f>'[1]Rach. zysków i strat-nowy układ'!AA32</f>
        <v>0.37419063084544396</v>
      </c>
      <c r="AO3" s="18">
        <f>'[1]Rach. zysków i strat-nowy układ'!AB32</f>
        <v>0.38914008205643491</v>
      </c>
      <c r="AP3" s="18">
        <f>'[1]Rach. zysków i strat-nowy układ'!AC32</f>
        <v>0.39017773998947319</v>
      </c>
      <c r="AQ3" s="18">
        <f>'[1]Rach. zysków i strat-nowy układ'!AD32</f>
        <v>0.35597473754653058</v>
      </c>
      <c r="AR3" s="18">
        <f>'[1]Rach. zysków i strat-nowy układ'!AE32</f>
        <v>0.33836073200992561</v>
      </c>
      <c r="AS3" s="17">
        <f>'[1]Rach. zysków i strat-nowy układ'!AF32</f>
        <v>0.36800765114054906</v>
      </c>
      <c r="AT3" s="21">
        <f>'[1]Rach. zysków i strat-nowy układ'!AM32</f>
        <v>0.37938531054179631</v>
      </c>
      <c r="AU3" s="21">
        <f>'[1]Rach. zysków i strat-nowy układ'!AN32</f>
        <v>0.36355255070682235</v>
      </c>
      <c r="AV3" s="21">
        <f>'[1]Rach. zysków i strat-nowy układ'!AO32</f>
        <v>0.33638025594149901</v>
      </c>
    </row>
    <row r="4" spans="1:48" s="13" customFormat="1" ht="24" customHeight="1">
      <c r="A4" s="14" t="s">
        <v>39</v>
      </c>
      <c r="B4" s="15">
        <v>0.11600000000000001</v>
      </c>
      <c r="C4" s="16">
        <v>0.14399999999999999</v>
      </c>
      <c r="D4" s="17">
        <v>0.246</v>
      </c>
      <c r="E4" s="16">
        <v>0.182</v>
      </c>
      <c r="F4" s="18">
        <v>0.23</v>
      </c>
      <c r="G4" s="19">
        <v>0.182</v>
      </c>
      <c r="H4" s="19">
        <v>0.188</v>
      </c>
      <c r="I4" s="19">
        <v>9.8000000000000004E-2</v>
      </c>
      <c r="J4" s="17">
        <v>0.17399999999999999</v>
      </c>
      <c r="K4" s="18">
        <v>0.18967721753120198</v>
      </c>
      <c r="L4" s="19">
        <v>0.1105688210628496</v>
      </c>
      <c r="M4" s="19" t="s">
        <v>40</v>
      </c>
      <c r="N4" s="19">
        <v>0.10608165132384817</v>
      </c>
      <c r="O4" s="17">
        <v>6.7707133573549461E-2</v>
      </c>
      <c r="P4" s="18">
        <v>0.30649285055729641</v>
      </c>
      <c r="Q4" s="19">
        <v>0.13939020375571728</v>
      </c>
      <c r="R4" s="19">
        <v>0.266952761732768</v>
      </c>
      <c r="S4" s="19">
        <v>0.1620322508446396</v>
      </c>
      <c r="T4" s="17">
        <v>0.21535338337745638</v>
      </c>
      <c r="U4" s="18">
        <v>0.13643419081993929</v>
      </c>
      <c r="V4" s="19">
        <v>0.10971771925199814</v>
      </c>
      <c r="W4" s="19">
        <v>0.26051734065642024</v>
      </c>
      <c r="X4" s="20">
        <v>0.21631129917457795</v>
      </c>
      <c r="Y4" s="17">
        <v>0.18051820848101818</v>
      </c>
      <c r="Z4" s="18">
        <v>0.13582744164810381</v>
      </c>
      <c r="AA4" s="19">
        <f>'[1]Rach. zysków i strat-nowy układ'!N27/'[1]Rach. zysków i strat-nowy układ'!N5</f>
        <v>7.5662981843175381E-2</v>
      </c>
      <c r="AB4" s="19">
        <f>'[1]Rach. zysków i strat-nowy układ'!O27/'[1]Rach. zysków i strat-nowy układ'!O5</f>
        <v>1.9920648040998381E-2</v>
      </c>
      <c r="AC4" s="20">
        <f>'[1]Rach. zysków i strat-nowy układ'!P27/'[1]Rach. zysków i strat-nowy układ'!P5</f>
        <v>5.5531315695532789E-3</v>
      </c>
      <c r="AD4" s="17">
        <f>'[1]Rach. zysków i strat-nowy układ'!Q27/'[1]Rach. zysków i strat-nowy układ'!Q5</f>
        <v>3.94742169260043E-2</v>
      </c>
      <c r="AE4" s="18">
        <f>'[1]Rach. zysków i strat-nowy układ'!R27/'[1]Rach. zysków i strat-nowy układ'!R5</f>
        <v>7.3336195792185463E-2</v>
      </c>
      <c r="AF4" s="19">
        <f>'[1]Rach. zysków i strat-nowy układ'!S27/'[1]Rach. zysków i strat-nowy układ'!S5</f>
        <v>0.12331929369836385</v>
      </c>
      <c r="AG4" s="19">
        <f>'[1]Rach. zysków i strat-nowy układ'!T27/'[1]Rach. zysków i strat-nowy układ'!T5</f>
        <v>0.20808315044101192</v>
      </c>
      <c r="AH4" s="20">
        <f>'[1]Rach. zysków i strat-nowy układ'!U27/'[1]Rach. zysków i strat-nowy układ'!U5</f>
        <v>7.111383577914876E-2</v>
      </c>
      <c r="AI4" s="17">
        <f>'[1]Rach. zysków i strat-nowy układ'!V27/'[1]Rach. zysków i strat-nowy układ'!V5</f>
        <v>0.11843632291560617</v>
      </c>
      <c r="AJ4" s="18">
        <f>'[1]Rach. zysków i strat-nowy układ'!W27/'[1]Rach. zysków i strat-nowy układ'!W5</f>
        <v>7.5507614213197988E-2</v>
      </c>
      <c r="AK4" s="19">
        <f>'[1]Rach. zysków i strat-nowy układ'!X27/'[1]Rach. zysków i strat-nowy układ'!X5</f>
        <v>9.4518809611527338E-2</v>
      </c>
      <c r="AL4" s="19">
        <f>'[1]Rach. zysków i strat-nowy układ'!Y27/'[1]Rach. zysków i strat-nowy układ'!Y5</f>
        <v>0.11299103777535824</v>
      </c>
      <c r="AM4" s="20">
        <f>'[1]Rach. zysków i strat-nowy układ'!Z27/'[1]Rach. zysków i strat-nowy układ'!Z5</f>
        <v>0.134827028519585</v>
      </c>
      <c r="AN4" s="17">
        <f>'[1]Rach. zysków i strat-nowy układ'!AA27/'[1]Rach. zysków i strat-nowy układ'!AA5</f>
        <v>0.10493535324467103</v>
      </c>
      <c r="AO4" s="18">
        <f>'[1]Rach. zysków i strat-nowy układ'!AB27/'[1]Rach. zysków i strat-nowy układ'!AB5</f>
        <v>0.11362304278656968</v>
      </c>
      <c r="AP4" s="18">
        <f>'[1]Rach. zysków i strat-nowy układ'!AC27/'[1]Rach. zysków i strat-nowy układ'!AC5</f>
        <v>0.11405320053443456</v>
      </c>
      <c r="AQ4" s="18">
        <f>'[1]Rach. zysków i strat-nowy układ'!AD27/'[1]Rach. zysków i strat-nowy układ'!AD5</f>
        <v>9.8247521853695272E-2</v>
      </c>
      <c r="AR4" s="18">
        <f>'[1]Rach. zysków i strat-nowy układ'!AE27/'[1]Rach. zysków i strat-nowy układ'!AE5</f>
        <v>6.0949131513647663E-2</v>
      </c>
      <c r="AS4" s="17">
        <f>'[1]Rach. zysków i strat-nowy układ'!AF27/'[1]Rach. zysków i strat-nowy układ'!AF5</f>
        <v>9.6168325092078288E-2</v>
      </c>
      <c r="AT4" s="21">
        <f>'[1]Rach. zysków i strat-nowy układ'!AM27/'[1]Rach. zysków i strat-nowy układ'!AM5</f>
        <v>0.12455773903405941</v>
      </c>
      <c r="AU4" s="21">
        <f>'[1]Rach. zysków i strat-nowy układ'!AN27/'[1]Rach. zysków i strat-nowy układ'!AN5</f>
        <v>8.8890596189305407E-2</v>
      </c>
      <c r="AV4" s="21">
        <f>'[1]Rach. zysków i strat-nowy układ'!AO27/'[1]Rach. zysków i strat-nowy układ'!AO5</f>
        <v>8.3034734917733014E-2</v>
      </c>
    </row>
    <row r="5" spans="1:48" s="23" customFormat="1" ht="24" customHeight="1">
      <c r="A5" s="22" t="s">
        <v>41</v>
      </c>
      <c r="B5" s="15">
        <v>0.158</v>
      </c>
      <c r="C5" s="16">
        <v>0.191</v>
      </c>
      <c r="D5" s="17">
        <v>0.35599999999999998</v>
      </c>
      <c r="E5" s="16">
        <v>0.29699999999999999</v>
      </c>
      <c r="F5" s="18">
        <v>0.10100000000000001</v>
      </c>
      <c r="G5" s="19">
        <v>7.0999999999999994E-2</v>
      </c>
      <c r="H5" s="19">
        <v>6.9000000000000006E-2</v>
      </c>
      <c r="I5" s="19">
        <v>3.5999999999999997E-2</v>
      </c>
      <c r="J5" s="17">
        <v>0.255</v>
      </c>
      <c r="K5" s="18">
        <v>6.2271468324674333E-2</v>
      </c>
      <c r="L5" s="19">
        <v>1.3239521157757844E-2</v>
      </c>
      <c r="M5" s="19" t="s">
        <v>40</v>
      </c>
      <c r="N5" s="19">
        <v>1.4264993041101997E-2</v>
      </c>
      <c r="O5" s="17">
        <v>2.9950184610851395E-2</v>
      </c>
      <c r="P5" s="18">
        <v>3.7273881405565285E-2</v>
      </c>
      <c r="Q5" s="19">
        <v>1.7775372865166162E-2</v>
      </c>
      <c r="R5" s="19">
        <v>3.1199624869035991E-2</v>
      </c>
      <c r="S5" s="19">
        <v>2.1869529763033944E-2</v>
      </c>
      <c r="T5" s="17">
        <v>0.10758152928832863</v>
      </c>
      <c r="U5" s="18">
        <v>1.6894118349245417E-2</v>
      </c>
      <c r="V5" s="19">
        <v>1.4437552333780404E-2</v>
      </c>
      <c r="W5" s="19">
        <v>3.1520471398527435E-2</v>
      </c>
      <c r="X5" s="20">
        <v>3.0503344649529706E-2</v>
      </c>
      <c r="Y5" s="17">
        <v>9.2569363820704936E-2</v>
      </c>
      <c r="Z5" s="18">
        <v>1.6778114005449145E-2</v>
      </c>
      <c r="AA5" s="19">
        <f>'[1]Rach. zysków i strat-nowy układ'!N27/[1]Bilans!AA35</f>
        <v>4.7471709233085704E-3</v>
      </c>
      <c r="AB5" s="19">
        <f>'[1]Rach. zysków i strat-nowy układ'!O27/[1]Bilans!AB35</f>
        <v>1.7539263205391209E-3</v>
      </c>
      <c r="AC5" s="20">
        <f>'[1]Rach. zysków i strat-nowy układ'!P27/[1]Bilans!AC35</f>
        <v>5.1209457655268075E-4</v>
      </c>
      <c r="AD5" s="17">
        <f>'[1]Rach. zysków i strat-nowy układ'!Q27/[1]Bilans!AC35</f>
        <v>1.0699118831546462E-2</v>
      </c>
      <c r="AE5" s="18">
        <f>'[1]Rach. zysków i strat-nowy układ'!R27/[1]Bilans!AD35</f>
        <v>6.3051655844275677E-3</v>
      </c>
      <c r="AF5" s="19">
        <f>'[1]Rach. zysków i strat-nowy układ'!S27/[1]Bilans!AE35</f>
        <v>1.1218857997627276E-2</v>
      </c>
      <c r="AG5" s="19">
        <f>'[1]Rach. zysków i strat-nowy układ'!T27/[1]Bilans!AF35</f>
        <v>1.9220838831831989E-2</v>
      </c>
      <c r="AH5" s="20">
        <f>'[1]Rach. zysków i strat-nowy układ'!U27/[1]Bilans!AG35</f>
        <v>7.0063910668514045E-3</v>
      </c>
      <c r="AI5" s="17">
        <f>'[1]Rach. zysków i strat-nowy układ'!V27/[1]Bilans!AG35</f>
        <v>4.3918294004175129E-2</v>
      </c>
      <c r="AJ5" s="18">
        <f>'[1]Rach. zysków i strat-nowy układ'!W27/[1]Bilans!AH35</f>
        <v>6.2950750295357192E-3</v>
      </c>
      <c r="AK5" s="19">
        <f>'[1]Rach. zysków i strat-nowy układ'!X27/[1]Bilans!AI35</f>
        <v>8.3716748062985218E-3</v>
      </c>
      <c r="AL5" s="19">
        <f>'[1]Rach. zysków i strat-nowy układ'!Y27/[1]Bilans!AJ35</f>
        <v>9.8133713549945403E-3</v>
      </c>
      <c r="AM5" s="20">
        <f>'[1]Rach. zysków i strat-nowy układ'!Z27/[1]Bilans!AK35</f>
        <v>1.232631187949209E-2</v>
      </c>
      <c r="AN5" s="17">
        <f>'[1]Rach. zysków i strat-nowy układ'!AA27/[1]Bilans!AK35</f>
        <v>3.6820258715510319E-2</v>
      </c>
      <c r="AO5" s="18">
        <f>'[1]Rach. zysków i strat-nowy układ'!AB27/[1]Bilans!AL35</f>
        <v>9.8500355675565938E-3</v>
      </c>
      <c r="AP5" s="18">
        <f>'[1]Rach. zysków i strat-nowy układ'!AC27/[1]Bilans!AM35</f>
        <v>1.0312071016747503E-2</v>
      </c>
      <c r="AQ5" s="18">
        <f>'[1]Rach. zysków i strat-nowy układ'!AD27/[1]Bilans!AN35</f>
        <v>8.7347448740545761E-3</v>
      </c>
      <c r="AR5" s="18">
        <f>'[1]Rach. zysków i strat-nowy układ'!AE27/[1]Bilans!AO35</f>
        <v>5.6636402939904901E-3</v>
      </c>
      <c r="AS5" s="17">
        <f>'[1]Rach. zysków i strat-nowy układ'!AF27/[1]Bilans!AO35</f>
        <v>3.4053898256232916E-2</v>
      </c>
      <c r="AT5" s="21">
        <f>'[1]Rach. zysków i strat-nowy układ'!AM27/[1]Bilans!AP35</f>
        <v>1.0475220832855341E-2</v>
      </c>
      <c r="AU5" s="21">
        <f>'[1]Rach. zysków i strat-nowy układ'!AN27/[1]Bilans!AQ35</f>
        <v>7.7777329622608473E-3</v>
      </c>
      <c r="AV5" s="21">
        <f>'[1]Rach. zysków i strat-nowy układ'!AO27/[1]Bilans!AR35</f>
        <v>7.4715498777771496E-3</v>
      </c>
    </row>
    <row r="6" spans="1:48" s="23" customFormat="1" ht="24" customHeight="1">
      <c r="A6" s="22" t="s">
        <v>42</v>
      </c>
      <c r="B6" s="15" t="s">
        <v>40</v>
      </c>
      <c r="C6" s="16" t="s">
        <v>40</v>
      </c>
      <c r="D6" s="17">
        <v>11.443</v>
      </c>
      <c r="E6" s="16">
        <v>2.5009999999999999</v>
      </c>
      <c r="F6" s="18">
        <v>0.26700000000000002</v>
      </c>
      <c r="G6" s="19">
        <v>0.26200000000000001</v>
      </c>
      <c r="H6" s="19">
        <v>0.21199999999999999</v>
      </c>
      <c r="I6" s="19">
        <v>9.5000000000000001E-2</v>
      </c>
      <c r="J6" s="17">
        <v>1.5249999999999999</v>
      </c>
      <c r="K6" s="18">
        <v>0.17852586122288744</v>
      </c>
      <c r="L6" s="19">
        <v>3.8577428856174406E-2</v>
      </c>
      <c r="M6" s="19" t="s">
        <v>40</v>
      </c>
      <c r="N6" s="19">
        <v>4.1927279961049509E-2</v>
      </c>
      <c r="O6" s="17">
        <v>9.1999999999999998E-2</v>
      </c>
      <c r="P6" s="18">
        <v>0.10877317095676947</v>
      </c>
      <c r="Q6" s="19">
        <v>4.7546166174335783E-2</v>
      </c>
      <c r="R6" s="19">
        <v>7.8824364260900753E-2</v>
      </c>
      <c r="S6" s="19">
        <v>5.1825928219061103E-2</v>
      </c>
      <c r="T6" s="17">
        <v>0.31992749070239374</v>
      </c>
      <c r="U6" s="18">
        <v>3.854988705193179E-2</v>
      </c>
      <c r="V6" s="19">
        <v>3.1460520932769673E-2</v>
      </c>
      <c r="W6" s="19">
        <v>6.6607225701146078E-2</v>
      </c>
      <c r="X6" s="20">
        <v>6.122340013627673E-2</v>
      </c>
      <c r="Y6" s="17">
        <v>0.21223515288993153</v>
      </c>
      <c r="Z6" s="18">
        <v>3.2613364596168266E-2</v>
      </c>
      <c r="AA6" s="19">
        <f>'[1]Rach. zysków i strat-nowy układ'!N27/([1]Bilans!AA47-'[1]Rach. zysków i strat-nowy układ'!N27)</f>
        <v>1.4743961784008204E-2</v>
      </c>
      <c r="AB6" s="19">
        <f>'[1]Rach. zysków i strat-nowy układ'!O27/([1]Bilans!AB47-'[1]Rach. zysków i strat-nowy układ'!O27)</f>
        <v>5.3069088907238835E-3</v>
      </c>
      <c r="AC6" s="20">
        <f>'[1]Rach. zysków i strat-nowy układ'!P27/([1]Bilans!AC47-'[1]Rach. zysków i strat-nowy układ'!P27)</f>
        <v>1.5445378522098774E-3</v>
      </c>
      <c r="AD6" s="17">
        <f>'[1]Rach. zysków i strat-nowy układ'!Q27/([1]Bilans!AC47-'[1]Rach. zysków i strat-nowy układ'!Q27)</f>
        <v>3.3292737061360989E-2</v>
      </c>
      <c r="AE6" s="18">
        <f>'[1]Rach. zysków i strat-nowy układ'!R27/([1]Bilans!AD47-'[1]Rach. zysków i strat-nowy układ'!R27)</f>
        <v>1.8684840992878312E-2</v>
      </c>
      <c r="AF6" s="19">
        <f>'[1]Rach. zysków i strat-nowy układ'!S27/([1]Bilans!AE47-'[1]Rach. zysków i strat-nowy układ'!S27)</f>
        <v>3.2907179060443298E-2</v>
      </c>
      <c r="AG6" s="19">
        <f>'[1]Rach. zysków i strat-nowy układ'!T27/([1]Bilans!AF47-'[1]Rach. zysków i strat-nowy układ'!T27)</f>
        <v>5.2576510593774481E-2</v>
      </c>
      <c r="AH6" s="20">
        <f>'[1]Rach. zysków i strat-nowy układ'!U27/([1]Bilans!AG47-'[1]Rach. zysków i strat-nowy układ'!U27)</f>
        <v>1.8441055193998745E-2</v>
      </c>
      <c r="AI6" s="17">
        <f>'[1]Rach. zysków i strat-nowy układ'!V27/([1]Bilans!AG47-'[1]Rach. zysków i strat-nowy układ'!V27)</f>
        <v>0.12803327940836601</v>
      </c>
      <c r="AJ6" s="18">
        <f>'[1]Rach. zysków i strat-nowy układ'!W27/([1]Bilans!AH47-'[1]Rach. zysków i strat-nowy układ'!W27)</f>
        <v>1.7454310774736723E-2</v>
      </c>
      <c r="AK6" s="19">
        <f>'[1]Rach. zysków i strat-nowy układ'!X27/([1]Bilans!AI47-'[1]Rach. zysków i strat-nowy układ'!X27)</f>
        <v>2.1926367667866348E-2</v>
      </c>
      <c r="AL6" s="19">
        <f>'[1]Rach. zysków i strat-nowy układ'!Y27/([1]Bilans!AJ47-'[1]Rach. zysków i strat-nowy układ'!Y27)</f>
        <v>2.5065730185716849E-2</v>
      </c>
      <c r="AM6" s="20">
        <f>'[1]Rach. zysków i strat-nowy układ'!Z27/([1]Bilans!AK47-'[1]Rach. zysków i strat-nowy układ'!Z27)</f>
        <v>3.0971927726127686E-2</v>
      </c>
      <c r="AN6" s="17">
        <f>'[1]Rach. zysków i strat-nowy układ'!AA27/([1]Bilans!AK47-'[1]Rach. zysków i strat-nowy układ'!AA27)</f>
        <v>9.8584477531236128E-2</v>
      </c>
      <c r="AO6" s="18">
        <f>'[1]Rach. zysków i strat-nowy układ'!AB27/([1]Bilans!AL47-'[1]Rach. zysków i strat-nowy układ'!AB27)</f>
        <v>2.3855356028443631E-2</v>
      </c>
      <c r="AP6" s="18">
        <f>'[1]Rach. zysków i strat-nowy układ'!AC27/([1]Bilans!AM47-'[1]Rach. zysków i strat-nowy układ'!AC27)</f>
        <v>2.4616809689427963E-2</v>
      </c>
      <c r="AQ6" s="18">
        <f>'[1]Rach. zysków i strat-nowy układ'!AD27/([1]Bilans!AN47-'[1]Rach. zysków i strat-nowy układ'!AD27)</f>
        <v>2.003411513859275E-2</v>
      </c>
      <c r="AR6" s="18">
        <f>'[1]Rach. zysków i strat-nowy układ'!AE27/([1]Bilans!AO47-'[1]Rach. zysków i strat-nowy układ'!AE27)</f>
        <v>1.3144252316130978E-2</v>
      </c>
      <c r="AS6" s="17">
        <f>'[1]Rach. zysków i strat-nowy układ'!AF27/([1]Bilans!AO47-'[1]Rach. zysków i strat-nowy układ'!AF27)</f>
        <v>8.4607397328941306E-2</v>
      </c>
      <c r="AT6" s="21">
        <f>'[1]Rach. zysków i strat-nowy układ'!AM27/([1]Bilans!AP47-'[1]Rach. zysków i strat-nowy układ'!AM27)</f>
        <v>2.3166941519725995E-2</v>
      </c>
      <c r="AU6" s="21">
        <f>'[1]Rach. zysków i strat-nowy układ'!AN27/([1]Bilans!AQ47-'[1]Rach. zysków i strat-nowy układ'!AN27)</f>
        <v>1.7500340326410829E-2</v>
      </c>
      <c r="AV6" s="21">
        <f>'[1]Rach. zysków i strat-nowy układ'!AO27/([1]Bilans!AR47-'[1]Rach. zysków i strat-nowy układ'!AO27)</f>
        <v>1.6879487446299284E-2</v>
      </c>
    </row>
    <row r="7" spans="1:48" s="31" customFormat="1" ht="24" customHeight="1">
      <c r="A7" s="22" t="s">
        <v>43</v>
      </c>
      <c r="B7" s="24">
        <v>0.6</v>
      </c>
      <c r="C7" s="25">
        <v>1.1000000000000001</v>
      </c>
      <c r="D7" s="26">
        <v>1.4</v>
      </c>
      <c r="E7" s="25">
        <v>1</v>
      </c>
      <c r="F7" s="27">
        <v>1.2</v>
      </c>
      <c r="G7" s="28">
        <v>0.9</v>
      </c>
      <c r="H7" s="28">
        <v>1</v>
      </c>
      <c r="I7" s="28">
        <v>0.9</v>
      </c>
      <c r="J7" s="26">
        <v>0.9</v>
      </c>
      <c r="K7" s="27">
        <v>0.99222253558666473</v>
      </c>
      <c r="L7" s="28">
        <v>1.1972812574503593</v>
      </c>
      <c r="M7" s="28">
        <v>1.1937547068795404</v>
      </c>
      <c r="N7" s="28">
        <v>1.1052998425278158</v>
      </c>
      <c r="O7" s="26">
        <v>1.1000000000000001</v>
      </c>
      <c r="P7" s="27">
        <v>1.2520302028925108</v>
      </c>
      <c r="Q7" s="28">
        <v>1.13470796163891</v>
      </c>
      <c r="R7" s="28">
        <v>1.0480052530350539</v>
      </c>
      <c r="S7" s="28">
        <v>1.0172641031890362</v>
      </c>
      <c r="T7" s="26">
        <v>1.0172641031890362</v>
      </c>
      <c r="U7" s="27">
        <v>1.1953668834873901</v>
      </c>
      <c r="V7" s="28">
        <v>1.1434662606816619</v>
      </c>
      <c r="W7" s="28">
        <v>1.2291320432164132</v>
      </c>
      <c r="X7" s="29">
        <v>1.2518939180227138</v>
      </c>
      <c r="Y7" s="26">
        <v>1.2518939180227138</v>
      </c>
      <c r="Z7" s="27">
        <v>1.3919076872487033</v>
      </c>
      <c r="AA7" s="28">
        <f>[1]Bilans!AA34/[1]Bilans!AA68</f>
        <v>1.1114925821972736</v>
      </c>
      <c r="AB7" s="28">
        <f>[1]Bilans!AB34/[1]Bilans!AB68</f>
        <v>0.94501659921971548</v>
      </c>
      <c r="AC7" s="29">
        <f>[1]Bilans!AC34/[1]Bilans!AC68</f>
        <v>0.95569502090756708</v>
      </c>
      <c r="AD7" s="26">
        <f>[1]Bilans!AC34/[1]Bilans!AC68</f>
        <v>0.95569502090756708</v>
      </c>
      <c r="AE7" s="27">
        <f>[1]Bilans!AD34/[1]Bilans!AD68</f>
        <v>0.95351583208829338</v>
      </c>
      <c r="AF7" s="28">
        <f>[1]Bilans!AE34/[1]Bilans!AE68</f>
        <v>1.0069261213720315</v>
      </c>
      <c r="AG7" s="28">
        <f>[1]Bilans!AF34/[1]Bilans!AF68</f>
        <v>0.47434112256006483</v>
      </c>
      <c r="AH7" s="29">
        <f>[1]Bilans!AG34/[1]Bilans!AG68</f>
        <v>0.49948621035847135</v>
      </c>
      <c r="AI7" s="26">
        <f>[1]Bilans!AG34/[1]Bilans!AG68</f>
        <v>0.49948621035847135</v>
      </c>
      <c r="AJ7" s="27">
        <f>[1]Bilans!AH34/[1]Bilans!AH68</f>
        <v>0.92874645654158483</v>
      </c>
      <c r="AK7" s="28">
        <f>[1]Bilans!AI34/[1]Bilans!AI68</f>
        <v>0.9143403550836332</v>
      </c>
      <c r="AL7" s="28">
        <f>[1]Bilans!AJ34/[1]Bilans!AJ68</f>
        <v>0.99730487345250907</v>
      </c>
      <c r="AM7" s="29">
        <f>[1]Bilans!AK34/[1]Bilans!AK68</f>
        <v>1.0242312289470821</v>
      </c>
      <c r="AN7" s="26">
        <f>[1]Bilans!AK34/[1]Bilans!AK68</f>
        <v>1.0242312289470821</v>
      </c>
      <c r="AO7" s="27">
        <f>[1]Bilans!AL34/[1]Bilans!AL68</f>
        <v>0.89580852038479164</v>
      </c>
      <c r="AP7" s="27">
        <f>[1]Bilans!AM34/[1]Bilans!AM68</f>
        <v>0.89208350653549495</v>
      </c>
      <c r="AQ7" s="27">
        <f>[1]Bilans!AN34/[1]Bilans!AN68</f>
        <v>0.91086116341294232</v>
      </c>
      <c r="AR7" s="27">
        <f>[1]Bilans!AO34/[1]Bilans!AO68</f>
        <v>1.0040863235857489</v>
      </c>
      <c r="AS7" s="26">
        <f>[1]Bilans!AO34/[1]Bilans!AO68</f>
        <v>1.0040863235857489</v>
      </c>
      <c r="AT7" s="30">
        <f>[1]Bilans!AP34/[1]Bilans!AP68</f>
        <v>1.490674318507891</v>
      </c>
      <c r="AU7" s="30">
        <f>[1]Bilans!AQ34/[1]Bilans!AQ68</f>
        <v>1.1393504531722054</v>
      </c>
      <c r="AV7" s="30">
        <f>[1]Bilans!AR34/[1]Bilans!AR68</f>
        <v>1.1493006613900034</v>
      </c>
    </row>
    <row r="8" spans="1:48" s="31" customFormat="1" ht="24" customHeight="1" thickBot="1">
      <c r="A8" s="32" t="s">
        <v>44</v>
      </c>
      <c r="B8" s="33">
        <v>1.177</v>
      </c>
      <c r="C8" s="34">
        <v>0.89700000000000002</v>
      </c>
      <c r="D8" s="35">
        <v>0.61299999999999999</v>
      </c>
      <c r="E8" s="34">
        <v>0.58399999999999996</v>
      </c>
      <c r="F8" s="36">
        <v>0.52300000000000002</v>
      </c>
      <c r="G8" s="37">
        <v>0.65900000000000003</v>
      </c>
      <c r="H8" s="37">
        <v>0.60299999999999998</v>
      </c>
      <c r="I8" s="37">
        <v>0.57799999999999996</v>
      </c>
      <c r="J8" s="35">
        <v>0.57799999999999996</v>
      </c>
      <c r="K8" s="36">
        <v>0.58891930091111089</v>
      </c>
      <c r="L8" s="37">
        <v>0.64356702219385198</v>
      </c>
      <c r="M8" s="37">
        <v>0.66091379189163646</v>
      </c>
      <c r="N8" s="37">
        <v>0.64550322816584982</v>
      </c>
      <c r="O8" s="35">
        <v>0.64600000000000002</v>
      </c>
      <c r="P8" s="36">
        <v>0.6200507963830475</v>
      </c>
      <c r="Q8" s="37">
        <v>0.60836960799428208</v>
      </c>
      <c r="R8" s="37">
        <v>0.57298843092335383</v>
      </c>
      <c r="S8" s="37">
        <v>0.55614999608907556</v>
      </c>
      <c r="T8" s="35">
        <v>0.55614999608907556</v>
      </c>
      <c r="U8" s="36">
        <v>0.54486547055728474</v>
      </c>
      <c r="V8" s="37">
        <v>0.52665229914601286</v>
      </c>
      <c r="W8" s="37">
        <v>0.49525051978561557</v>
      </c>
      <c r="X8" s="38">
        <v>0.47126649202023174</v>
      </c>
      <c r="Y8" s="35">
        <v>0.47126649202023174</v>
      </c>
      <c r="Z8" s="36">
        <v>0.46876671667355413</v>
      </c>
      <c r="AA8" s="37">
        <f>[1]Bilans!AA69/[1]Bilans!AA35</f>
        <v>0.67327892593910244</v>
      </c>
      <c r="AB8" s="37">
        <f>[1]Bilans!AB69/[1]Bilans!AB35</f>
        <v>0.66774740549903211</v>
      </c>
      <c r="AC8" s="38">
        <f>[1]Bilans!AC69/[1]Bilans!AC35</f>
        <v>0.66793699017975172</v>
      </c>
      <c r="AD8" s="35">
        <f>[1]Bilans!AC69/[1]Bilans!AC35</f>
        <v>0.66793699017975172</v>
      </c>
      <c r="AE8" s="36">
        <f>[1]Bilans!AD69/[1]Bilans!AD35</f>
        <v>0.65624665453377584</v>
      </c>
      <c r="AF8" s="37">
        <f>[1]Bilans!AE69/[1]Bilans!AE35</f>
        <v>0.64785681126528083</v>
      </c>
      <c r="AG8" s="37">
        <f>[1]Bilans!AF69/[1]Bilans!AF35</f>
        <v>0.61520071910800012</v>
      </c>
      <c r="AH8" s="38">
        <f>[1]Bilans!AG69/[1]Bilans!AG35</f>
        <v>0.61305921834949684</v>
      </c>
      <c r="AI8" s="35">
        <f>[1]Bilans!AG69/[1]Bilans!AG35</f>
        <v>0.61305921834949684</v>
      </c>
      <c r="AJ8" s="36">
        <f>[1]Bilans!AH69/[1]Bilans!AH35</f>
        <v>0.63304473558921559</v>
      </c>
      <c r="AK8" s="37">
        <f>[1]Bilans!AI69/[1]Bilans!AI35</f>
        <v>0.60981976788452963</v>
      </c>
      <c r="AL8" s="37">
        <f>[1]Bilans!AJ69/[1]Bilans!AJ35</f>
        <v>0.59868152930210516</v>
      </c>
      <c r="AM8" s="38">
        <f>[1]Bilans!AK69/[1]Bilans!AK35</f>
        <v>0.58969032755965733</v>
      </c>
      <c r="AN8" s="35">
        <f>[1]Bilans!AK69/[1]Bilans!AK35</f>
        <v>0.58969032755965733</v>
      </c>
      <c r="AO8" s="36">
        <f>[1]Bilans!AL69/[1]Bilans!AL35</f>
        <v>0.57724329660438722</v>
      </c>
      <c r="AP8" s="36">
        <f>[1]Bilans!AM69/[1]Bilans!AM35</f>
        <v>0.57078429578109258</v>
      </c>
      <c r="AQ8" s="36">
        <f>[1]Bilans!AN69/[1]Bilans!AN35</f>
        <v>0.55527171043335344</v>
      </c>
      <c r="AR8" s="36">
        <f>[1]Bilans!AO69/[1]Bilans!AO35</f>
        <v>0.56345294711053473</v>
      </c>
      <c r="AS8" s="35">
        <f>[1]Bilans!AO69/[1]Bilans!AO35</f>
        <v>0.56345294711053473</v>
      </c>
      <c r="AT8" s="39">
        <f>[1]Bilans!AP69/[1]Bilans!AP35</f>
        <v>0.53736233796030752</v>
      </c>
      <c r="AU8" s="39">
        <f>[1]Bilans!AQ69/[1]Bilans!AQ35</f>
        <v>0.54778902647252581</v>
      </c>
      <c r="AV8" s="39">
        <f>[1]Bilans!AR69/[1]Bilans!AR35</f>
        <v>0.54988764710333504</v>
      </c>
    </row>
    <row r="12" spans="1:48" s="41" customFormat="1" ht="13.5">
      <c r="A12" s="40" t="s">
        <v>45</v>
      </c>
    </row>
    <row r="13" spans="1:48" s="41" customFormat="1" ht="13.5">
      <c r="A13" s="40" t="s">
        <v>46</v>
      </c>
    </row>
    <row r="14" spans="1:48" s="41" customFormat="1" ht="13.5">
      <c r="A14" s="40" t="s">
        <v>47</v>
      </c>
      <c r="AP14" s="42"/>
      <c r="AQ14" s="42"/>
      <c r="AR14" s="42"/>
      <c r="AS14" s="42"/>
    </row>
    <row r="15" spans="1:48" s="41" customFormat="1" ht="13.5">
      <c r="A15" s="40" t="s">
        <v>48</v>
      </c>
    </row>
    <row r="16" spans="1:48" s="41" customFormat="1" ht="13.5">
      <c r="A16" s="40" t="s">
        <v>49</v>
      </c>
    </row>
    <row r="17" spans="1:1" s="41" customFormat="1" ht="13.5">
      <c r="A17" s="40" t="s">
        <v>50</v>
      </c>
    </row>
    <row r="18" spans="1:1" s="42" customFormat="1" ht="13.5">
      <c r="A18" s="43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2018-11-08T08:28:10Z</dcterms:created>
  <dcterms:modified xsi:type="dcterms:W3CDTF">2018-11-08T08:36:35Z</dcterms:modified>
</cp:coreProperties>
</file>